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gogvadze\Desktop\"/>
    </mc:Choice>
  </mc:AlternateContent>
  <bookViews>
    <workbookView xWindow="0" yWindow="0" windowWidth="28770" windowHeight="11970"/>
  </bookViews>
  <sheets>
    <sheet name=" COVISD STATISTICS" sheetId="4" r:id="rId1"/>
    <sheet name="კომპონენტების აღწერა" sheetId="5" r:id="rId2"/>
  </sheets>
  <definedNames>
    <definedName name="_xlnm._FilterDatabase" localSheetId="0" hidden="1">' COVISD STATISTICS'!$A$3:$F$3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4" l="1"/>
  <c r="H16" i="4" l="1"/>
  <c r="C16" i="4" l="1"/>
  <c r="I5" i="4" l="1"/>
  <c r="I6" i="4"/>
  <c r="I7" i="4"/>
  <c r="I8" i="4"/>
  <c r="I9" i="4"/>
  <c r="I10" i="4"/>
  <c r="I11" i="4"/>
  <c r="I12" i="4"/>
  <c r="I13" i="4"/>
  <c r="I14" i="4"/>
  <c r="I15" i="4"/>
  <c r="U16" i="4"/>
  <c r="D16" i="4"/>
  <c r="L16" i="4"/>
  <c r="N16" i="4"/>
  <c r="R16" i="4"/>
  <c r="E5" i="4"/>
  <c r="E6" i="4"/>
  <c r="E7" i="4"/>
  <c r="E8" i="4"/>
  <c r="E9" i="4"/>
  <c r="E10" i="4"/>
  <c r="E11" i="4"/>
  <c r="E13" i="4"/>
  <c r="E14" i="4"/>
  <c r="E15" i="4"/>
  <c r="E4" i="4"/>
  <c r="E16" i="4" l="1"/>
  <c r="V13" i="4"/>
  <c r="V11" i="4"/>
  <c r="V10" i="4"/>
  <c r="V12" i="4"/>
  <c r="V15" i="4"/>
  <c r="V14" i="4"/>
  <c r="V7" i="4"/>
  <c r="V8" i="4"/>
  <c r="I4" i="4"/>
  <c r="V5" i="4"/>
  <c r="V6" i="4"/>
  <c r="V9" i="4"/>
  <c r="I16" i="4" l="1"/>
  <c r="V4" i="4"/>
  <c r="V16" i="4" s="1"/>
  <c r="G16" i="4"/>
</calcChain>
</file>

<file path=xl/sharedStrings.xml><?xml version="1.0" encoding="utf-8"?>
<sst xmlns="http://schemas.openxmlformats.org/spreadsheetml/2006/main" count="57" uniqueCount="39">
  <si>
    <t>პირთა რაოდენობა</t>
  </si>
  <si>
    <t>სულ</t>
  </si>
  <si>
    <t>გადარიცხული თანხა</t>
  </si>
  <si>
    <t>ყოველთვიური (200 ლარიან) კომპენსაციის მიმღები</t>
  </si>
  <si>
    <t>ერთჯერადი (300 ლარიან) კომპენსაციის მიმღები</t>
  </si>
  <si>
    <t>შშმ ბავშვის ყოვეთვიური (100 ლარიანი) კომპენსაცია</t>
  </si>
  <si>
    <t>მკვეთრად გამოხატული შშმ პირის ყოვეთვიური (100 ლარიანი) კომპენსაცია</t>
  </si>
  <si>
    <t>ოჯახების რაოდენობა</t>
  </si>
  <si>
    <t>პირების რაოდენობა</t>
  </si>
  <si>
    <t>100 000 ქულამდე 3 და მეტ ბავშვიანი ოჯახების ყოველთვიური 100 ლარიანი დახმარება</t>
  </si>
  <si>
    <t>65 000 დან -100 000 ქულამდე პირების ყოველთვიური დახმარება</t>
  </si>
  <si>
    <t>სულ გადარიცხული თანხა</t>
  </si>
  <si>
    <t>ბავშვთა რაოდენობა</t>
  </si>
  <si>
    <t>იანვარი</t>
  </si>
  <si>
    <t>თებერვალი</t>
  </si>
  <si>
    <t>მარტი</t>
  </si>
  <si>
    <t>აპრილი</t>
  </si>
  <si>
    <t>მაისი</t>
  </si>
  <si>
    <t>ივნისი</t>
  </si>
  <si>
    <t>ივლისი</t>
  </si>
  <si>
    <t>აგვისტო</t>
  </si>
  <si>
    <t>სექტემბერი</t>
  </si>
  <si>
    <t>ოქტომბერი</t>
  </si>
  <si>
    <t>ნოემბერი</t>
  </si>
  <si>
    <t>დეკემბერი</t>
  </si>
  <si>
    <t>მშობლების/კანონიერი წარმომადგენლის რაოდენობა</t>
  </si>
  <si>
    <t>18 წლამდე ბავშვთა ერთჯერადი სოციალური დახმარება</t>
  </si>
  <si>
    <t>პერიოდი</t>
  </si>
  <si>
    <t>სოციალური დახმარება გაიცემა - 18 წლამდე ასაკის, საქართველოს ტერიტორიაზე მყოფი საქართველოს მოქალაქე ან მუდმივი ბინადრობის მოწმობის მქონე უცხო ქვეყნის მოქალაქე ან სტატუსის მქონე მოქალაქეობის არმქონე პირზე, ან ლტოლვილის ან ჰუმანიტარული სტატუსის მქონე პირზე.</t>
  </si>
  <si>
    <t>ბავშვის ელექტრონულ პორტალზე დასარეგისტრირებლად ბავშვის ერთ-ერთი მშობელი ან კანონიერი წარმომადგენელი პორტალზე ავსებს ელექტრონულ განცხადებას.</t>
  </si>
  <si>
    <t xml:space="preserve">ელექტრონულ პორტალზე რეგისტრაცია ხორციელდება 2020 წლის 15 აგვისტოდან 2020 წლის 1 დეკემბრამდე. </t>
  </si>
  <si>
    <t xml:space="preserve">„სოციალურად  დაუცველი ოჯახების   მონაცემთა  ერთიან  ბაზაში“ (შემდგომში – მონაცემთა ბაზა) რეგისტრირებულ ოჯახებს, რომელთა სარეიტინგო ქულა მეტია 65000-ზე და ნაკლებია 100001-ზე (ოჯახის წევრთა რაოდენობის შესაბამისად), ამასთან იმ ოჯახებისათვის, რომლებიც შედგება:
ერთი წევრისგან – ოჯახზე 70 ლარის ოდენობით;
ორი წევრისგან  – ოჯახზე 90 ლარის ოდენობით;
სამი და მეტი წევრის შემთხვევაში  - ოჯახის წევრთა რაოდენობის შესაბამისად, ოჯახის თითოეულ წევრზე 35 ლარის ოდენობით,
კომპენსაცია გაიცემა 2020 წლის მაისიდან 6 თვის განმავლობაში:
</t>
  </si>
  <si>
    <r>
      <t>მონაცემთა ბაზაში რეგისტრირებულ 100001-მდე სარეიტინგო ქულის მქონე იმ ოჯახებზე, რომელთაც ჰყავთ 3 ან 3-ზე მეტი 0-დან 16 წლის ასაკის ჩათვლით ბავშვი კომპენსაცია გაიცემა თვეში</t>
    </r>
    <r>
      <rPr>
        <sz val="10"/>
        <color rgb="FF333333"/>
        <rFont val="Arial"/>
        <family val="2"/>
      </rPr>
      <t xml:space="preserve"> 100 </t>
    </r>
    <r>
      <rPr>
        <sz val="10"/>
        <color rgb="FF333333"/>
        <rFont val="Sylfaen"/>
        <family val="1"/>
      </rPr>
      <t>ლარის</t>
    </r>
    <r>
      <rPr>
        <sz val="10"/>
        <color rgb="FF333333"/>
        <rFont val="Arial"/>
        <family val="2"/>
      </rPr>
      <t xml:space="preserve"> </t>
    </r>
    <r>
      <rPr>
        <sz val="10"/>
        <color rgb="FF333333"/>
        <rFont val="Sylfaen"/>
        <family val="1"/>
      </rPr>
      <t>ოდენობით</t>
    </r>
    <r>
      <rPr>
        <sz val="10"/>
        <color rgb="FF333333"/>
        <rFont val="Arial"/>
        <family val="2"/>
      </rPr>
      <t xml:space="preserve">  2020 </t>
    </r>
    <r>
      <rPr>
        <sz val="10"/>
        <color rgb="FF333333"/>
        <rFont val="Sylfaen"/>
        <family val="1"/>
      </rPr>
      <t>წლის</t>
    </r>
    <r>
      <rPr>
        <sz val="10"/>
        <color rgb="FF333333"/>
        <rFont val="Arial"/>
        <family val="2"/>
      </rPr>
      <t xml:space="preserve"> </t>
    </r>
    <r>
      <rPr>
        <sz val="10"/>
        <color rgb="FF333333"/>
        <rFont val="Sylfaen"/>
        <family val="1"/>
      </rPr>
      <t>მაისიდან</t>
    </r>
    <r>
      <rPr>
        <sz val="10"/>
        <color rgb="FF333333"/>
        <rFont val="Arial"/>
        <family val="2"/>
      </rPr>
      <t xml:space="preserve"> 6 </t>
    </r>
    <r>
      <rPr>
        <sz val="10"/>
        <color rgb="FF333333"/>
        <rFont val="Sylfaen"/>
        <family val="1"/>
      </rPr>
      <t>თვის</t>
    </r>
    <r>
      <rPr>
        <sz val="10"/>
        <color rgb="FF333333"/>
        <rFont val="Arial"/>
        <family val="2"/>
      </rPr>
      <t xml:space="preserve"> </t>
    </r>
    <r>
      <rPr>
        <sz val="10"/>
        <color rgb="FF333333"/>
        <rFont val="Sylfaen"/>
        <family val="1"/>
      </rPr>
      <t>განმავლობაში</t>
    </r>
    <r>
      <rPr>
        <sz val="10"/>
        <color rgb="FF333333"/>
        <rFont val="Arial"/>
        <family val="2"/>
      </rPr>
      <t>;</t>
    </r>
  </si>
  <si>
    <t>მკვეთრად გამოხატული შეზღუდული შესაძლებლობის მქონე პირებზე, ასევე შეზღუდული შესაძლებლობის მქონე ბავშვებზე, რომლებიც ფიქსირდებოდნენ სააგენტოს მიერ ადმინისტრირებად შესაბამის ელექტრონულ ბაზებში 2020 წლის 1მაისის მდგომარეობით,  კომპენსაცია განისაზღვრა თვეში 100 ლარის ოდენობით 2020 წლის მაისიდან 6 თვის განმავლობაში. თუ,  პირი, ვისაც შეჩერებული ჰქონდა სახელმწიფო გასაცემელი 1 მაისის მდგომარეობით (შესაბამისად ვერ სარგებლობს კომპენსაციით), სააგენტოს მიმართავს სახელმწიფო გასაცემლის განახლების მიზნით, გასაცემლის განახლების შემთხვევაში, კომპენსაცია მიეცემა მომართვის მომდევნო თვიდან დარჩენილი თვეების განმავლობაში გასული პერიოდის თანხის გათვალისწინებით.</t>
  </si>
  <si>
    <t>4 - 5</t>
  </si>
  <si>
    <t>შშმ ბავშვის ყოვეთვიური (100 ლარიანი) კომპენსაცია და მკვეთრად გამოხატული შშმ პირის ყოვეთვიური (100 ლარიანი) კომპენსაცია</t>
  </si>
  <si>
    <t>ბიუჯეტით დამტკიცებული გეგმა (ლარი)</t>
  </si>
  <si>
    <t>(4+5)</t>
  </si>
  <si>
    <t>(6+7)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</si>
</sst>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7" x14ac:knownFonts="1">
    <font>
      <sz val="11"/>
      <color theme="1"/>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sz val="11"/>
      <color theme="1"/>
      <name val="Calibri"/>
      <family val="2"/>
      <scheme val="minor"/>
    </font>
    <font>
      <sz val="10"/>
      <color rgb="FF333333"/>
      <name val="Sylfaen"/>
      <family val="1"/>
    </font>
    <font>
      <sz val="10"/>
      <color rgb="FF333333"/>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37">
    <xf numFmtId="0" fontId="0" fillId="0" borderId="0" xfId="0"/>
    <xf numFmtId="0" fontId="1" fillId="0" borderId="0" xfId="0" applyFont="1"/>
    <xf numFmtId="3" fontId="1" fillId="0" borderId="0" xfId="0" applyNumberFormat="1" applyFont="1"/>
    <xf numFmtId="0" fontId="3" fillId="0" borderId="0" xfId="0" applyFont="1"/>
    <xf numFmtId="3" fontId="1" fillId="0" borderId="1" xfId="0" applyNumberFormat="1" applyFont="1" applyBorder="1" applyAlignment="1">
      <alignment horizontal="center" vertical="center" wrapText="1"/>
    </xf>
    <xf numFmtId="0" fontId="1" fillId="0" borderId="1" xfId="0" applyFont="1" applyBorder="1"/>
    <xf numFmtId="0" fontId="2" fillId="0" borderId="1" xfId="0" applyFont="1" applyBorder="1"/>
    <xf numFmtId="3" fontId="2" fillId="0" borderId="1" xfId="0" applyNumberFormat="1" applyFont="1" applyBorder="1"/>
    <xf numFmtId="164" fontId="1" fillId="0" borderId="1" xfId="1" applyNumberFormat="1" applyFont="1" applyBorder="1"/>
    <xf numFmtId="0" fontId="0" fillId="0" borderId="0" xfId="0" applyAlignment="1"/>
    <xf numFmtId="0" fontId="0" fillId="0" borderId="0" xfId="0" applyBorder="1"/>
    <xf numFmtId="0" fontId="0" fillId="0" borderId="0" xfId="0" applyBorder="1" applyAlignment="1"/>
    <xf numFmtId="0" fontId="3" fillId="0" borderId="0" xfId="0" applyFont="1" applyBorder="1" applyAlignment="1">
      <alignment horizontal="left" vertical="center"/>
    </xf>
    <xf numFmtId="0" fontId="2" fillId="0" borderId="0" xfId="0" applyFont="1" applyBorder="1" applyAlignment="1">
      <alignment horizontal="left" vertical="center" wrapText="1"/>
    </xf>
    <xf numFmtId="0" fontId="1" fillId="0" borderId="0" xfId="0" applyFont="1" applyBorder="1" applyAlignment="1">
      <alignment horizontal="left" vertical="top" wrapText="1"/>
    </xf>
    <xf numFmtId="0" fontId="0" fillId="0" borderId="0" xfId="0" applyFont="1" applyBorder="1" applyAlignment="1">
      <alignment horizontal="right" vertical="center"/>
    </xf>
    <xf numFmtId="0" fontId="1" fillId="0" borderId="1"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1" fillId="0" borderId="0" xfId="0" applyFont="1" applyBorder="1" applyAlignment="1">
      <alignment horizontal="left" vertical="center" wrapText="1"/>
    </xf>
    <xf numFmtId="0" fontId="5" fillId="0" borderId="0" xfId="0" applyFont="1" applyAlignment="1">
      <alignment horizontal="left" vertical="center" wrapText="1"/>
    </xf>
    <xf numFmtId="3" fontId="2" fillId="0" borderId="1" xfId="0" applyNumberFormat="1" applyFont="1" applyBorder="1" applyAlignment="1">
      <alignment horizontal="center"/>
    </xf>
    <xf numFmtId="0" fontId="1" fillId="0" borderId="1" xfId="0" applyFont="1" applyBorder="1" applyAlignment="1">
      <alignment horizontal="center" vertical="center" wrapText="1"/>
    </xf>
    <xf numFmtId="3" fontId="2" fillId="0" borderId="1" xfId="0" applyNumberFormat="1" applyFont="1" applyBorder="1" applyAlignment="1">
      <alignment horizontal="center"/>
    </xf>
    <xf numFmtId="0" fontId="3" fillId="0" borderId="1" xfId="0" applyFont="1" applyBorder="1" applyAlignment="1">
      <alignment horizontal="center"/>
    </xf>
    <xf numFmtId="3" fontId="2"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3" fillId="0" borderId="0" xfId="0" applyNumberFormat="1" applyFont="1" applyBorder="1" applyAlignment="1">
      <alignment horizontal="left" vertical="center"/>
    </xf>
    <xf numFmtId="0" fontId="2" fillId="0" borderId="0" xfId="0" applyFont="1" applyBorder="1" applyAlignment="1">
      <alignment horizontal="left" vertical="center" wrapText="1"/>
    </xf>
    <xf numFmtId="43" fontId="1" fillId="0" borderId="0" xfId="1" applyFont="1"/>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43" fontId="2" fillId="0" borderId="1" xfId="1"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tabSelected="1" workbookViewId="0">
      <selection sqref="A1:A3"/>
    </sheetView>
  </sheetViews>
  <sheetFormatPr defaultRowHeight="15" x14ac:dyDescent="0.25"/>
  <cols>
    <col min="1" max="5" width="18" style="1" customWidth="1"/>
    <col min="6" max="6" width="13.42578125" style="2" customWidth="1"/>
    <col min="7" max="7" width="14.85546875" style="2" customWidth="1"/>
    <col min="8" max="8" width="13.42578125" style="2" customWidth="1"/>
    <col min="9" max="10" width="14.7109375" customWidth="1"/>
    <col min="11" max="11" width="13.42578125" style="2" customWidth="1"/>
    <col min="12" max="12" width="14.7109375" customWidth="1"/>
    <col min="13" max="13" width="13.42578125" style="2" customWidth="1"/>
    <col min="14" max="15" width="14.7109375" customWidth="1"/>
    <col min="16" max="16" width="13.42578125" style="2" customWidth="1"/>
    <col min="17" max="21" width="14.7109375" customWidth="1"/>
    <col min="22" max="22" width="15.7109375" customWidth="1"/>
  </cols>
  <sheetData>
    <row r="1" spans="1:22" x14ac:dyDescent="0.25">
      <c r="A1" s="26" t="s">
        <v>27</v>
      </c>
      <c r="B1" s="33">
        <v>1</v>
      </c>
      <c r="C1" s="34"/>
      <c r="D1" s="34"/>
      <c r="E1" s="35"/>
      <c r="F1" s="23">
        <v>2</v>
      </c>
      <c r="G1" s="23"/>
      <c r="H1" s="23">
        <v>3</v>
      </c>
      <c r="I1" s="23"/>
      <c r="J1" s="21" t="s">
        <v>37</v>
      </c>
      <c r="K1" s="23">
        <v>4</v>
      </c>
      <c r="L1" s="23"/>
      <c r="M1" s="23">
        <v>5</v>
      </c>
      <c r="N1" s="23"/>
      <c r="O1" s="21" t="s">
        <v>38</v>
      </c>
      <c r="P1" s="23">
        <v>6</v>
      </c>
      <c r="Q1" s="23"/>
      <c r="R1" s="23"/>
      <c r="S1" s="24">
        <v>7</v>
      </c>
      <c r="T1" s="24"/>
      <c r="U1" s="24"/>
      <c r="V1" s="25" t="s">
        <v>11</v>
      </c>
    </row>
    <row r="2" spans="1:22" ht="41.25" customHeight="1" x14ac:dyDescent="0.25">
      <c r="A2" s="26"/>
      <c r="B2" s="30" t="s">
        <v>26</v>
      </c>
      <c r="C2" s="31"/>
      <c r="D2" s="31"/>
      <c r="E2" s="32"/>
      <c r="F2" s="26" t="s">
        <v>3</v>
      </c>
      <c r="G2" s="26"/>
      <c r="H2" s="26" t="s">
        <v>4</v>
      </c>
      <c r="I2" s="26"/>
      <c r="J2" s="22" t="s">
        <v>36</v>
      </c>
      <c r="K2" s="26" t="s">
        <v>5</v>
      </c>
      <c r="L2" s="26"/>
      <c r="M2" s="26" t="s">
        <v>6</v>
      </c>
      <c r="N2" s="26"/>
      <c r="O2" s="22" t="s">
        <v>36</v>
      </c>
      <c r="P2" s="26" t="s">
        <v>10</v>
      </c>
      <c r="Q2" s="26"/>
      <c r="R2" s="26"/>
      <c r="S2" s="26" t="s">
        <v>9</v>
      </c>
      <c r="T2" s="26"/>
      <c r="U2" s="26"/>
      <c r="V2" s="25"/>
    </row>
    <row r="3" spans="1:22" ht="59.25" customHeight="1" x14ac:dyDescent="0.25">
      <c r="A3" s="26"/>
      <c r="B3" s="22" t="s">
        <v>36</v>
      </c>
      <c r="C3" s="16" t="s">
        <v>25</v>
      </c>
      <c r="D3" s="16" t="s">
        <v>12</v>
      </c>
      <c r="E3" s="4" t="s">
        <v>2</v>
      </c>
      <c r="F3" s="4" t="s">
        <v>0</v>
      </c>
      <c r="G3" s="4" t="s">
        <v>2</v>
      </c>
      <c r="H3" s="4" t="s">
        <v>0</v>
      </c>
      <c r="I3" s="4" t="s">
        <v>2</v>
      </c>
      <c r="J3" s="4"/>
      <c r="K3" s="4" t="s">
        <v>0</v>
      </c>
      <c r="L3" s="4" t="s">
        <v>2</v>
      </c>
      <c r="M3" s="4" t="s">
        <v>0</v>
      </c>
      <c r="N3" s="4" t="s">
        <v>2</v>
      </c>
      <c r="O3" s="4"/>
      <c r="P3" s="4" t="s">
        <v>7</v>
      </c>
      <c r="Q3" s="4" t="s">
        <v>8</v>
      </c>
      <c r="R3" s="4" t="s">
        <v>2</v>
      </c>
      <c r="S3" s="4" t="s">
        <v>7</v>
      </c>
      <c r="T3" s="4" t="s">
        <v>8</v>
      </c>
      <c r="U3" s="4" t="s">
        <v>2</v>
      </c>
      <c r="V3" s="25"/>
    </row>
    <row r="4" spans="1:22" x14ac:dyDescent="0.25">
      <c r="A4" s="5" t="s">
        <v>13</v>
      </c>
      <c r="B4" s="5"/>
      <c r="C4" s="8">
        <v>0</v>
      </c>
      <c r="D4" s="8">
        <v>0</v>
      </c>
      <c r="E4" s="8">
        <f>D4*200</f>
        <v>0</v>
      </c>
      <c r="F4" s="8">
        <v>0</v>
      </c>
      <c r="G4" s="8">
        <v>0</v>
      </c>
      <c r="H4" s="8">
        <v>0</v>
      </c>
      <c r="I4" s="8">
        <f>H4*300</f>
        <v>0</v>
      </c>
      <c r="J4" s="8"/>
      <c r="K4" s="8">
        <v>0</v>
      </c>
      <c r="L4" s="8">
        <v>0</v>
      </c>
      <c r="M4" s="8">
        <v>0</v>
      </c>
      <c r="N4" s="8">
        <v>0</v>
      </c>
      <c r="O4" s="8"/>
      <c r="P4" s="8">
        <v>0</v>
      </c>
      <c r="Q4" s="8">
        <v>0</v>
      </c>
      <c r="R4" s="8">
        <v>0</v>
      </c>
      <c r="S4" s="8">
        <v>0</v>
      </c>
      <c r="T4" s="8">
        <v>0</v>
      </c>
      <c r="U4" s="8">
        <v>0</v>
      </c>
      <c r="V4" s="7">
        <f>E4+G4+I4+L4+N4+R4+U4</f>
        <v>0</v>
      </c>
    </row>
    <row r="5" spans="1:22" x14ac:dyDescent="0.25">
      <c r="A5" s="5" t="s">
        <v>14</v>
      </c>
      <c r="B5" s="5"/>
      <c r="C5" s="8">
        <v>0</v>
      </c>
      <c r="D5" s="8">
        <v>0</v>
      </c>
      <c r="E5" s="8">
        <f t="shared" ref="E5:E15" si="0">D5*200</f>
        <v>0</v>
      </c>
      <c r="F5" s="8">
        <v>0</v>
      </c>
      <c r="G5" s="8">
        <v>0</v>
      </c>
      <c r="H5" s="8">
        <v>0</v>
      </c>
      <c r="I5" s="8">
        <f t="shared" ref="I5:I15" si="1">H5*300</f>
        <v>0</v>
      </c>
      <c r="J5" s="8"/>
      <c r="K5" s="8">
        <v>0</v>
      </c>
      <c r="L5" s="8">
        <v>0</v>
      </c>
      <c r="M5" s="8">
        <v>0</v>
      </c>
      <c r="N5" s="8">
        <v>0</v>
      </c>
      <c r="O5" s="8"/>
      <c r="P5" s="8">
        <v>0</v>
      </c>
      <c r="Q5" s="8">
        <v>0</v>
      </c>
      <c r="R5" s="8">
        <v>0</v>
      </c>
      <c r="S5" s="8">
        <v>0</v>
      </c>
      <c r="T5" s="8">
        <v>0</v>
      </c>
      <c r="U5" s="8">
        <v>0</v>
      </c>
      <c r="V5" s="7">
        <f>E5+G5+I5+L5+N5+R5+U5</f>
        <v>0</v>
      </c>
    </row>
    <row r="6" spans="1:22" x14ac:dyDescent="0.25">
      <c r="A6" s="5" t="s">
        <v>15</v>
      </c>
      <c r="B6" s="5"/>
      <c r="C6" s="8">
        <v>0</v>
      </c>
      <c r="D6" s="8">
        <v>0</v>
      </c>
      <c r="E6" s="8">
        <f t="shared" si="0"/>
        <v>0</v>
      </c>
      <c r="F6" s="8">
        <v>0</v>
      </c>
      <c r="G6" s="8">
        <v>0</v>
      </c>
      <c r="H6" s="8">
        <v>0</v>
      </c>
      <c r="I6" s="8">
        <f t="shared" si="1"/>
        <v>0</v>
      </c>
      <c r="J6" s="8"/>
      <c r="K6" s="8">
        <v>0</v>
      </c>
      <c r="L6" s="8">
        <v>0</v>
      </c>
      <c r="M6" s="8">
        <v>0</v>
      </c>
      <c r="N6" s="8">
        <v>0</v>
      </c>
      <c r="O6" s="8"/>
      <c r="P6" s="8">
        <v>0</v>
      </c>
      <c r="Q6" s="8">
        <v>0</v>
      </c>
      <c r="R6" s="8">
        <v>0</v>
      </c>
      <c r="S6" s="8">
        <v>0</v>
      </c>
      <c r="T6" s="8">
        <v>0</v>
      </c>
      <c r="U6" s="8">
        <v>0</v>
      </c>
      <c r="V6" s="7">
        <f>E6+G6+I6+L6+N6+R6+U6</f>
        <v>0</v>
      </c>
    </row>
    <row r="7" spans="1:22" x14ac:dyDescent="0.25">
      <c r="A7" s="5" t="s">
        <v>16</v>
      </c>
      <c r="B7" s="5"/>
      <c r="C7" s="8">
        <v>0</v>
      </c>
      <c r="D7" s="8">
        <v>0</v>
      </c>
      <c r="E7" s="8">
        <f t="shared" si="0"/>
        <v>0</v>
      </c>
      <c r="F7" s="8">
        <v>0</v>
      </c>
      <c r="G7" s="8">
        <v>0</v>
      </c>
      <c r="H7" s="8">
        <v>0</v>
      </c>
      <c r="I7" s="8">
        <f t="shared" si="1"/>
        <v>0</v>
      </c>
      <c r="J7" s="8"/>
      <c r="K7" s="8">
        <v>0</v>
      </c>
      <c r="L7" s="8">
        <v>0</v>
      </c>
      <c r="M7" s="8">
        <v>0</v>
      </c>
      <c r="N7" s="8">
        <v>0</v>
      </c>
      <c r="O7" s="8"/>
      <c r="P7" s="8">
        <v>0</v>
      </c>
      <c r="Q7" s="8">
        <v>0</v>
      </c>
      <c r="R7" s="8">
        <v>0</v>
      </c>
      <c r="S7" s="8">
        <v>0</v>
      </c>
      <c r="T7" s="8">
        <v>0</v>
      </c>
      <c r="U7" s="8">
        <v>0</v>
      </c>
      <c r="V7" s="7">
        <f>E7+G7+I7+L7+N7+R7+U7</f>
        <v>0</v>
      </c>
    </row>
    <row r="8" spans="1:22" x14ac:dyDescent="0.25">
      <c r="A8" s="5" t="s">
        <v>17</v>
      </c>
      <c r="B8" s="5"/>
      <c r="C8" s="8">
        <v>0</v>
      </c>
      <c r="D8" s="8">
        <v>0</v>
      </c>
      <c r="E8" s="8">
        <f t="shared" si="0"/>
        <v>0</v>
      </c>
      <c r="F8" s="8">
        <v>72164</v>
      </c>
      <c r="G8" s="8">
        <v>14432800</v>
      </c>
      <c r="H8" s="8">
        <v>51200</v>
      </c>
      <c r="I8" s="8">
        <f t="shared" si="1"/>
        <v>15360000</v>
      </c>
      <c r="J8" s="8"/>
      <c r="K8" s="8">
        <v>11463</v>
      </c>
      <c r="L8" s="8">
        <v>1146300</v>
      </c>
      <c r="M8" s="8">
        <v>28971</v>
      </c>
      <c r="N8" s="8">
        <v>2897100</v>
      </c>
      <c r="O8" s="8"/>
      <c r="P8" s="8">
        <v>70047</v>
      </c>
      <c r="Q8" s="8">
        <v>194796</v>
      </c>
      <c r="R8" s="8">
        <v>7932375</v>
      </c>
      <c r="S8" s="8">
        <v>22644</v>
      </c>
      <c r="T8" s="8">
        <v>139566</v>
      </c>
      <c r="U8" s="8">
        <v>2264400</v>
      </c>
      <c r="V8" s="7">
        <f>E8+G8+I8+L8+N8+R8+U8</f>
        <v>44032975</v>
      </c>
    </row>
    <row r="9" spans="1:22" x14ac:dyDescent="0.25">
      <c r="A9" s="5" t="s">
        <v>18</v>
      </c>
      <c r="B9" s="5"/>
      <c r="C9" s="8">
        <v>0</v>
      </c>
      <c r="D9" s="8">
        <v>0</v>
      </c>
      <c r="E9" s="8">
        <f t="shared" si="0"/>
        <v>0</v>
      </c>
      <c r="F9" s="8">
        <v>132679</v>
      </c>
      <c r="G9" s="8">
        <v>29895400</v>
      </c>
      <c r="H9" s="8">
        <v>53340</v>
      </c>
      <c r="I9" s="8">
        <f t="shared" si="1"/>
        <v>16002000</v>
      </c>
      <c r="J9" s="8"/>
      <c r="K9" s="8">
        <v>11495</v>
      </c>
      <c r="L9" s="8">
        <v>1150800</v>
      </c>
      <c r="M9" s="8">
        <v>30520</v>
      </c>
      <c r="N9" s="8">
        <v>3054800</v>
      </c>
      <c r="O9" s="8"/>
      <c r="P9" s="8">
        <v>70546</v>
      </c>
      <c r="Q9" s="8">
        <v>196496</v>
      </c>
      <c r="R9" s="8">
        <v>8009700</v>
      </c>
      <c r="S9" s="8">
        <v>22903</v>
      </c>
      <c r="T9" s="8">
        <v>141149</v>
      </c>
      <c r="U9" s="8">
        <v>2291700</v>
      </c>
      <c r="V9" s="7">
        <f>E9+G9+I9+L9+N9+R9+U9</f>
        <v>60404400</v>
      </c>
    </row>
    <row r="10" spans="1:22" x14ac:dyDescent="0.25">
      <c r="A10" s="5" t="s">
        <v>19</v>
      </c>
      <c r="B10" s="5"/>
      <c r="C10" s="8">
        <v>0</v>
      </c>
      <c r="D10" s="8">
        <v>0</v>
      </c>
      <c r="E10" s="8">
        <f t="shared" si="0"/>
        <v>0</v>
      </c>
      <c r="F10" s="8">
        <v>118578</v>
      </c>
      <c r="G10" s="8">
        <v>24357600</v>
      </c>
      <c r="H10" s="8">
        <v>58826</v>
      </c>
      <c r="I10" s="8">
        <f t="shared" si="1"/>
        <v>17647800</v>
      </c>
      <c r="J10" s="8"/>
      <c r="K10" s="8">
        <v>11576</v>
      </c>
      <c r="L10" s="8">
        <v>1159500</v>
      </c>
      <c r="M10" s="8">
        <v>31846</v>
      </c>
      <c r="N10" s="8">
        <v>3197100</v>
      </c>
      <c r="O10" s="8"/>
      <c r="P10" s="8">
        <v>71973</v>
      </c>
      <c r="Q10" s="8">
        <v>201175</v>
      </c>
      <c r="R10" s="8">
        <v>8180395</v>
      </c>
      <c r="S10" s="8">
        <v>23350</v>
      </c>
      <c r="T10" s="8">
        <v>143929</v>
      </c>
      <c r="U10" s="8">
        <v>2335400</v>
      </c>
      <c r="V10" s="7">
        <f>E10+G10+I10+L10+N10+R10+U10</f>
        <v>56877795</v>
      </c>
    </row>
    <row r="11" spans="1:22" x14ac:dyDescent="0.25">
      <c r="A11" s="5" t="s">
        <v>20</v>
      </c>
      <c r="B11" s="5"/>
      <c r="C11" s="8">
        <v>0</v>
      </c>
      <c r="D11" s="8">
        <v>0</v>
      </c>
      <c r="E11" s="8">
        <f t="shared" si="0"/>
        <v>0</v>
      </c>
      <c r="F11" s="8">
        <v>96183</v>
      </c>
      <c r="G11" s="8">
        <v>19353200</v>
      </c>
      <c r="H11" s="8">
        <v>84916</v>
      </c>
      <c r="I11" s="8">
        <f t="shared" si="1"/>
        <v>25474800</v>
      </c>
      <c r="J11" s="8"/>
      <c r="K11" s="8">
        <v>11682</v>
      </c>
      <c r="L11" s="8">
        <v>1170300</v>
      </c>
      <c r="M11" s="8">
        <v>32522</v>
      </c>
      <c r="N11" s="8">
        <v>3262600</v>
      </c>
      <c r="O11" s="8"/>
      <c r="P11" s="8">
        <v>74556</v>
      </c>
      <c r="Q11" s="8">
        <v>209417</v>
      </c>
      <c r="R11" s="8">
        <v>8507525</v>
      </c>
      <c r="S11" s="8">
        <v>24070</v>
      </c>
      <c r="T11" s="8">
        <v>148303</v>
      </c>
      <c r="U11" s="8">
        <v>2409400</v>
      </c>
      <c r="V11" s="7">
        <f>E11+G11+I11+L11+N11+R11+U11</f>
        <v>60177825</v>
      </c>
    </row>
    <row r="12" spans="1:22" x14ac:dyDescent="0.25">
      <c r="A12" s="5" t="s">
        <v>21</v>
      </c>
      <c r="B12" s="5"/>
      <c r="C12" s="8">
        <v>0</v>
      </c>
      <c r="D12" s="8">
        <f>E12/200</f>
        <v>881005</v>
      </c>
      <c r="E12" s="8">
        <v>176201000</v>
      </c>
      <c r="F12" s="8">
        <v>357</v>
      </c>
      <c r="G12" s="8">
        <v>85000</v>
      </c>
      <c r="H12" s="8">
        <v>0</v>
      </c>
      <c r="I12" s="8">
        <f t="shared" si="1"/>
        <v>0</v>
      </c>
      <c r="J12" s="8"/>
      <c r="K12" s="8">
        <v>11760</v>
      </c>
      <c r="L12" s="8">
        <v>1179100</v>
      </c>
      <c r="M12" s="8">
        <v>32828</v>
      </c>
      <c r="N12" s="8">
        <v>3292300</v>
      </c>
      <c r="O12" s="8"/>
      <c r="P12" s="8">
        <v>76850</v>
      </c>
      <c r="Q12" s="8">
        <v>216868</v>
      </c>
      <c r="R12" s="8">
        <v>8796630</v>
      </c>
      <c r="S12" s="8">
        <v>24655</v>
      </c>
      <c r="T12" s="8">
        <v>151902</v>
      </c>
      <c r="U12" s="8">
        <v>2467700</v>
      </c>
      <c r="V12" s="7">
        <f>E12+G12+I12+L12+N12+R12+U12</f>
        <v>192021730</v>
      </c>
    </row>
    <row r="13" spans="1:22" x14ac:dyDescent="0.25">
      <c r="A13" s="5" t="s">
        <v>22</v>
      </c>
      <c r="B13" s="5"/>
      <c r="C13" s="8">
        <v>0</v>
      </c>
      <c r="D13" s="8">
        <v>0</v>
      </c>
      <c r="E13" s="8">
        <f t="shared" si="0"/>
        <v>0</v>
      </c>
      <c r="F13" s="8">
        <v>0</v>
      </c>
      <c r="G13" s="8">
        <v>0</v>
      </c>
      <c r="H13" s="8">
        <v>0</v>
      </c>
      <c r="I13" s="8">
        <f t="shared" si="1"/>
        <v>0</v>
      </c>
      <c r="J13" s="8"/>
      <c r="K13" s="8">
        <v>0</v>
      </c>
      <c r="L13" s="8">
        <v>0</v>
      </c>
      <c r="M13" s="8">
        <v>0</v>
      </c>
      <c r="N13" s="8">
        <v>0</v>
      </c>
      <c r="O13" s="8"/>
      <c r="P13" s="8">
        <v>0</v>
      </c>
      <c r="Q13" s="8">
        <v>0</v>
      </c>
      <c r="R13" s="8">
        <v>0</v>
      </c>
      <c r="S13" s="8">
        <v>0</v>
      </c>
      <c r="T13" s="8">
        <v>0</v>
      </c>
      <c r="U13" s="8">
        <v>0</v>
      </c>
      <c r="V13" s="7">
        <f>E13+G13+I13+L13+N13+R13+U13</f>
        <v>0</v>
      </c>
    </row>
    <row r="14" spans="1:22" x14ac:dyDescent="0.25">
      <c r="A14" s="5" t="s">
        <v>23</v>
      </c>
      <c r="B14" s="5"/>
      <c r="C14" s="8">
        <v>0</v>
      </c>
      <c r="D14" s="8">
        <v>0</v>
      </c>
      <c r="E14" s="8">
        <f t="shared" si="0"/>
        <v>0</v>
      </c>
      <c r="F14" s="8">
        <v>0</v>
      </c>
      <c r="G14" s="8">
        <v>0</v>
      </c>
      <c r="H14" s="8">
        <v>0</v>
      </c>
      <c r="I14" s="8">
        <f t="shared" si="1"/>
        <v>0</v>
      </c>
      <c r="J14" s="8"/>
      <c r="K14" s="8">
        <v>0</v>
      </c>
      <c r="L14" s="8">
        <v>0</v>
      </c>
      <c r="M14" s="8">
        <v>0</v>
      </c>
      <c r="N14" s="8">
        <v>0</v>
      </c>
      <c r="O14" s="8"/>
      <c r="P14" s="8">
        <v>0</v>
      </c>
      <c r="Q14" s="8">
        <v>0</v>
      </c>
      <c r="R14" s="8">
        <v>0</v>
      </c>
      <c r="S14" s="8">
        <v>0</v>
      </c>
      <c r="T14" s="8">
        <v>0</v>
      </c>
      <c r="U14" s="8">
        <v>0</v>
      </c>
      <c r="V14" s="7">
        <f>E14+G14+I14+L14+N14+R14+U14</f>
        <v>0</v>
      </c>
    </row>
    <row r="15" spans="1:22" x14ac:dyDescent="0.25">
      <c r="A15" s="5" t="s">
        <v>24</v>
      </c>
      <c r="B15" s="5"/>
      <c r="C15" s="8">
        <v>0</v>
      </c>
      <c r="D15" s="8">
        <v>0</v>
      </c>
      <c r="E15" s="8">
        <f t="shared" si="0"/>
        <v>0</v>
      </c>
      <c r="F15" s="8">
        <v>0</v>
      </c>
      <c r="G15" s="8">
        <v>0</v>
      </c>
      <c r="H15" s="8">
        <v>0</v>
      </c>
      <c r="I15" s="8">
        <f t="shared" si="1"/>
        <v>0</v>
      </c>
      <c r="J15" s="8"/>
      <c r="K15" s="8">
        <v>0</v>
      </c>
      <c r="L15" s="8">
        <v>0</v>
      </c>
      <c r="M15" s="8">
        <v>0</v>
      </c>
      <c r="N15" s="8">
        <v>0</v>
      </c>
      <c r="O15" s="8"/>
      <c r="P15" s="8">
        <v>0</v>
      </c>
      <c r="Q15" s="8">
        <v>0</v>
      </c>
      <c r="R15" s="8">
        <v>0</v>
      </c>
      <c r="S15" s="8">
        <v>0</v>
      </c>
      <c r="T15" s="8">
        <v>0</v>
      </c>
      <c r="U15" s="8">
        <v>0</v>
      </c>
      <c r="V15" s="7">
        <f>E15+G15+I15+L15+N15+R15+U15</f>
        <v>0</v>
      </c>
    </row>
    <row r="16" spans="1:22" s="3" customFormat="1" x14ac:dyDescent="0.25">
      <c r="A16" s="6" t="s">
        <v>1</v>
      </c>
      <c r="B16" s="36">
        <v>185000000</v>
      </c>
      <c r="C16" s="7">
        <f>SUM(C4:C15)</f>
        <v>0</v>
      </c>
      <c r="D16" s="7">
        <f>SUM(D4:D15)</f>
        <v>881005</v>
      </c>
      <c r="E16" s="7">
        <f t="shared" ref="E16:R16" si="2">SUM(E4:E15)</f>
        <v>176201000</v>
      </c>
      <c r="F16" s="7">
        <v>161295</v>
      </c>
      <c r="G16" s="7">
        <f t="shared" si="2"/>
        <v>88124000</v>
      </c>
      <c r="H16" s="7">
        <f>SUM(H4:H15)</f>
        <v>248282</v>
      </c>
      <c r="I16" s="7">
        <f t="shared" si="2"/>
        <v>74484600</v>
      </c>
      <c r="J16" s="7">
        <v>24000000</v>
      </c>
      <c r="K16" s="7"/>
      <c r="L16" s="7">
        <f t="shared" si="2"/>
        <v>5806000</v>
      </c>
      <c r="M16" s="7"/>
      <c r="N16" s="7">
        <f t="shared" si="2"/>
        <v>15703900</v>
      </c>
      <c r="O16" s="7">
        <v>61000000</v>
      </c>
      <c r="P16" s="7"/>
      <c r="Q16" s="7"/>
      <c r="R16" s="7">
        <f t="shared" si="2"/>
        <v>41426625</v>
      </c>
      <c r="S16" s="7"/>
      <c r="T16" s="7"/>
      <c r="U16" s="7">
        <f>SUM(U4:U15)</f>
        <v>11768600</v>
      </c>
      <c r="V16" s="7">
        <f>SUM(V4:V15)</f>
        <v>413514725</v>
      </c>
    </row>
    <row r="17" spans="5:5" x14ac:dyDescent="0.25">
      <c r="E17" s="29"/>
    </row>
    <row r="18" spans="5:5" x14ac:dyDescent="0.25">
      <c r="E18" s="2"/>
    </row>
    <row r="20" spans="5:5" x14ac:dyDescent="0.25">
      <c r="E20" s="2"/>
    </row>
  </sheetData>
  <mergeCells count="16">
    <mergeCell ref="B2:E2"/>
    <mergeCell ref="B1:E1"/>
    <mergeCell ref="P1:R1"/>
    <mergeCell ref="S1:U1"/>
    <mergeCell ref="V1:V3"/>
    <mergeCell ref="A1:A3"/>
    <mergeCell ref="F1:G1"/>
    <mergeCell ref="H1:I1"/>
    <mergeCell ref="K1:L1"/>
    <mergeCell ref="M1:N1"/>
    <mergeCell ref="S2:U2"/>
    <mergeCell ref="F2:G2"/>
    <mergeCell ref="H2:I2"/>
    <mergeCell ref="K2:L2"/>
    <mergeCell ref="M2:N2"/>
    <mergeCell ref="P2:R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heetViews>
  <sheetFormatPr defaultRowHeight="15" x14ac:dyDescent="0.25"/>
  <cols>
    <col min="2" max="2" width="81.5703125" style="9" customWidth="1"/>
  </cols>
  <sheetData>
    <row r="1" spans="1:5" ht="20.25" customHeight="1" x14ac:dyDescent="0.25">
      <c r="A1" s="12">
        <v>1</v>
      </c>
      <c r="B1" s="13" t="s">
        <v>26</v>
      </c>
      <c r="C1" s="10"/>
    </row>
    <row r="2" spans="1:5" ht="56.25" customHeight="1" x14ac:dyDescent="0.25">
      <c r="A2" s="15">
        <v>1.1000000000000001</v>
      </c>
      <c r="B2" s="14" t="s">
        <v>28</v>
      </c>
      <c r="C2" s="10"/>
    </row>
    <row r="3" spans="1:5" ht="30.75" customHeight="1" x14ac:dyDescent="0.25">
      <c r="A3" s="15">
        <v>1.2</v>
      </c>
      <c r="B3" s="14" t="s">
        <v>29</v>
      </c>
      <c r="C3" s="10"/>
    </row>
    <row r="4" spans="1:5" ht="35.25" customHeight="1" x14ac:dyDescent="0.25">
      <c r="A4" s="15">
        <v>1.3</v>
      </c>
      <c r="B4" s="14" t="s">
        <v>30</v>
      </c>
      <c r="C4" s="10"/>
    </row>
    <row r="5" spans="1:5" ht="20.25" customHeight="1" x14ac:dyDescent="0.25">
      <c r="A5" s="12">
        <v>2</v>
      </c>
      <c r="B5" s="13" t="s">
        <v>3</v>
      </c>
      <c r="C5" s="10"/>
    </row>
    <row r="6" spans="1:5" ht="20.25" customHeight="1" x14ac:dyDescent="0.25">
      <c r="A6" s="12">
        <v>3</v>
      </c>
      <c r="B6" s="13" t="s">
        <v>4</v>
      </c>
      <c r="C6" s="10"/>
    </row>
    <row r="7" spans="1:5" ht="20.25" customHeight="1" x14ac:dyDescent="0.25">
      <c r="A7" s="27" t="s">
        <v>34</v>
      </c>
      <c r="B7" s="28" t="s">
        <v>35</v>
      </c>
      <c r="C7" s="10"/>
      <c r="D7" s="13"/>
      <c r="E7" s="13"/>
    </row>
    <row r="8" spans="1:5" ht="20.25" customHeight="1" x14ac:dyDescent="0.25">
      <c r="A8" s="27"/>
      <c r="B8" s="28"/>
      <c r="C8" s="10"/>
    </row>
    <row r="9" spans="1:5" ht="121.5" customHeight="1" x14ac:dyDescent="0.25">
      <c r="A9" s="12"/>
      <c r="B9" s="19" t="s">
        <v>33</v>
      </c>
      <c r="C9" s="10"/>
    </row>
    <row r="10" spans="1:5" ht="22.5" customHeight="1" x14ac:dyDescent="0.25">
      <c r="A10" s="12">
        <v>6</v>
      </c>
      <c r="B10" s="13" t="s">
        <v>10</v>
      </c>
      <c r="C10" s="10"/>
    </row>
    <row r="11" spans="1:5" ht="141" customHeight="1" x14ac:dyDescent="0.25">
      <c r="A11" s="12"/>
      <c r="B11" s="14" t="s">
        <v>31</v>
      </c>
      <c r="C11" s="10"/>
    </row>
    <row r="12" spans="1:5" ht="30.75" customHeight="1" x14ac:dyDescent="0.25">
      <c r="A12" s="12">
        <v>7</v>
      </c>
      <c r="B12" s="13" t="s">
        <v>9</v>
      </c>
      <c r="C12" s="10"/>
    </row>
    <row r="13" spans="1:5" s="18" customFormat="1" ht="45" x14ac:dyDescent="0.25">
      <c r="A13" s="17"/>
      <c r="B13" s="20" t="s">
        <v>32</v>
      </c>
      <c r="C13" s="17"/>
    </row>
    <row r="14" spans="1:5" x14ac:dyDescent="0.25">
      <c r="A14" s="10"/>
      <c r="B14" s="11"/>
      <c r="C14" s="10"/>
    </row>
    <row r="15" spans="1:5" x14ac:dyDescent="0.25">
      <c r="A15" s="10"/>
      <c r="B15" s="11"/>
      <c r="C15" s="10"/>
    </row>
    <row r="16" spans="1:5" x14ac:dyDescent="0.25">
      <c r="A16" s="10"/>
      <c r="B16" s="11"/>
      <c r="C16" s="10"/>
    </row>
  </sheetData>
  <mergeCells count="2">
    <mergeCell ref="A7:A8"/>
    <mergeCell ref="B7:B8"/>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COVISD STATISTICS</vt:lpstr>
      <vt:lpstr>კომპონენტების აღწერა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Mamia Logua</dc:creator>
  <cp:lastModifiedBy>Zamil Gogvadze</cp:lastModifiedBy>
  <dcterms:created xsi:type="dcterms:W3CDTF">2015-06-05T18:17:20Z</dcterms:created>
  <dcterms:modified xsi:type="dcterms:W3CDTF">2020-09-29T10:51:57Z</dcterms:modified>
</cp:coreProperties>
</file>